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ge de garde" sheetId="1" state="visible" r:id="rId1"/>
    <sheet xmlns:r="http://schemas.openxmlformats.org/officeDocument/2006/relationships" name="Corrigé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0.0"/>
  </numFmts>
  <fonts count="10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1B4332"/>
      <sz val="16"/>
    </font>
    <font>
      <name val="Arial"/>
      <i val="1"/>
      <color rgb="00555555"/>
      <sz val="10"/>
    </font>
    <font>
      <name val="Arial"/>
      <b val="1"/>
      <color rgb="002D6A4F"/>
      <sz val="10"/>
    </font>
    <font>
      <name val="Arial"/>
      <color rgb="00000000"/>
      <sz val="10"/>
    </font>
    <font>
      <name val="Arial"/>
      <b val="1"/>
      <color rgb="00FFFFFF"/>
      <sz val="11"/>
    </font>
    <font>
      <name val="Arial"/>
      <b val="1"/>
      <color rgb="00FFFFFF"/>
      <sz val="12"/>
    </font>
    <font>
      <name val="Arial"/>
      <b val="1"/>
      <color rgb="00000000"/>
      <sz val="10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52B788"/>
        <bgColor rgb="0052B788"/>
      </patternFill>
    </fill>
    <fill>
      <patternFill patternType="solid">
        <fgColor rgb="002D6A4F"/>
        <bgColor rgb="002D6A4F"/>
      </patternFill>
    </fill>
    <fill>
      <patternFill patternType="solid">
        <fgColor rgb="001B4332"/>
        <bgColor rgb="001B4332"/>
      </patternFill>
    </fill>
    <fill>
      <patternFill patternType="solid">
        <fgColor rgb="00D8F3DC"/>
        <bgColor rgb="00D8F3DC"/>
      </patternFill>
    </fill>
  </fills>
  <borders count="2">
    <border>
      <left/>
      <right/>
      <top/>
      <bottom/>
      <diagonal/>
    </border>
    <border>
      <left style="thin">
        <color rgb="00BFCFC5"/>
      </left>
      <right style="thin">
        <color rgb="00BFCFC5"/>
      </right>
      <top style="thin">
        <color rgb="00BFCFC5"/>
      </top>
      <bottom style="thin">
        <color rgb="00BFCFC5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3" borderId="0" applyAlignment="1" pivotButton="0" quotePrefix="0" xfId="0">
      <alignment vertical="center" indent="1"/>
    </xf>
    <xf numFmtId="0" fontId="5" fillId="0" borderId="0" pivotButton="0" quotePrefix="0" xfId="0"/>
    <xf numFmtId="0" fontId="3" fillId="0" borderId="0" applyAlignment="1" pivotButton="0" quotePrefix="0" xfId="0">
      <alignment vertical="top" wrapText="1"/>
    </xf>
    <xf numFmtId="0" fontId="7" fillId="2" borderId="0" applyAlignment="1" pivotButton="0" quotePrefix="0" xfId="0">
      <alignment vertical="center" indent="1"/>
    </xf>
    <xf numFmtId="165" fontId="8" fillId="0" borderId="1" pivotButton="0" quotePrefix="0" xfId="0"/>
    <xf numFmtId="0" fontId="6" fillId="4" borderId="0" applyAlignment="1" pivotButton="0" quotePrefix="0" xfId="0">
      <alignment vertical="center" indent="1"/>
    </xf>
    <xf numFmtId="0" fontId="9" fillId="4" borderId="1" applyAlignment="1" pivotButton="0" quotePrefix="0" xfId="0">
      <alignment horizontal="center" vertical="center" wrapText="1"/>
    </xf>
    <xf numFmtId="0" fontId="5" fillId="0" borderId="1" pivotButton="0" quotePrefix="0" xfId="0"/>
    <xf numFmtId="165" fontId="5" fillId="0" borderId="1" pivotButton="0" quotePrefix="0" xfId="0"/>
    <xf numFmtId="1" fontId="5" fillId="0" borderId="1" pivotButton="0" quotePrefix="0" xfId="0"/>
    <xf numFmtId="165" fontId="5" fillId="5" borderId="1" pivotButton="0" quotePrefix="0" xfId="0"/>
    <xf numFmtId="1" fontId="5" fillId="5" borderId="1" pivotButton="0" quotePrefix="0" xfId="0"/>
    <xf numFmtId="0" fontId="5" fillId="5" borderId="1" pivotButton="0" quotePrefix="0" xfId="0"/>
    <xf numFmtId="0" fontId="8" fillId="0" borderId="0" pivotButton="0" quotePrefix="0" xfId="0"/>
    <xf numFmtId="166" fontId="5" fillId="5" borderId="1" pivotButton="0" quotePrefix="0" xfId="0"/>
    <xf numFmtId="0" fontId="7" fillId="3" borderId="0" applyAlignment="1" pivotButton="0" quotePrefix="0" xfId="0">
      <alignment vertical="center" indent="1"/>
    </xf>
    <xf numFmtId="0" fontId="4" fillId="0" borderId="0" applyAlignment="1" pivotButton="0" quotePrefix="0" xfId="0">
      <alignment vertical="top"/>
    </xf>
    <xf numFmtId="0" fontId="6" fillId="2" borderId="0" applyAlignment="1" pivotButton="0" quotePrefix="0" xfId="0">
      <alignment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70" customWidth="1" min="3" max="3"/>
  </cols>
  <sheetData>
    <row r="2" ht="24" customHeight="1">
      <c r="B2" s="1" t="inlineStr">
        <is>
          <t>DRF Formation · Exercices Excel gratuits</t>
        </is>
      </c>
    </row>
    <row r="4">
      <c r="B4" s="2" t="inlineStr">
        <is>
          <t>Dates et échéances dans Excel</t>
        </is>
      </c>
    </row>
    <row r="5">
      <c r="B5" s="3" t="inlineStr">
        <is>
          <t>Suivre des dossiers, calculer des délais, contrôler des retards et des anciennetés</t>
        </is>
      </c>
    </row>
    <row r="7">
      <c r="B7" s="4" t="inlineStr">
        <is>
          <t>Niveau</t>
        </is>
      </c>
      <c r="C7" s="5" t="inlineStr">
        <is>
          <t>Intermédiaire</t>
        </is>
      </c>
    </row>
    <row r="8">
      <c r="B8" s="4" t="inlineStr">
        <is>
          <t>Nombre d'exercices</t>
        </is>
      </c>
      <c r="C8" s="5" t="inlineStr">
        <is>
          <t>5 exercices</t>
        </is>
      </c>
    </row>
    <row r="9">
      <c r="B9" s="4" t="inlineStr">
        <is>
          <t>Durée indicative</t>
        </is>
      </c>
      <c r="C9" s="5" t="inlineStr">
        <is>
          <t>40 minutes</t>
        </is>
      </c>
    </row>
    <row r="10">
      <c r="B10" s="4" t="inlineStr">
        <is>
          <t>Notions travaillées</t>
        </is>
      </c>
      <c r="C10" s="5" t="inlineStr">
        <is>
          <t>DATEDIF · NB.JOURS.OUVRES · SI · MOIS.DECALER · AUJOURDHUI · JOURSEM</t>
        </is>
      </c>
    </row>
    <row r="11">
      <c r="B11" s="4" t="inlineStr">
        <is>
          <t>Fichier</t>
        </is>
      </c>
      <c r="C11" s="5" t="inlineStr">
        <is>
          <t>corrige-dates-echeances-drf.xlsx</t>
        </is>
      </c>
    </row>
    <row r="12">
      <c r="B12" s="4" t="inlineStr">
        <is>
          <t>Version</t>
        </is>
      </c>
      <c r="C12" s="5" t="inlineStr">
        <is>
          <t>Corrigé : formules en place, cellules vertes</t>
        </is>
      </c>
    </row>
    <row r="14" ht="24" customHeight="1">
      <c r="B14" s="6" t="inlineStr">
        <is>
          <t>Comment travailler</t>
        </is>
      </c>
    </row>
    <row r="15">
      <c r="B15" s="7" t="inlineStr">
        <is>
          <t>1. Ouvrez uniquement l'onglet Exercice, gardez le corrigé fermé.</t>
        </is>
      </c>
    </row>
    <row r="16">
      <c r="B16" s="7" t="inlineStr">
        <is>
          <t>2. Formulez la logique en français avant de saisir la formule.</t>
        </is>
      </c>
    </row>
    <row r="17">
      <c r="B17" s="7" t="inlineStr">
        <is>
          <t>3. Comparez votre résultat au résultat attendu indiqué sous chaque consigne.</t>
        </is>
      </c>
    </row>
    <row r="18">
      <c r="B18" s="7" t="inlineStr">
        <is>
          <t>4. Lisez ce que renvoie la cellule : un message d'erreur ou un FAUX vous dit précisément ce qui manque.</t>
        </is>
      </c>
    </row>
    <row r="19">
      <c r="B19" s="7" t="inlineStr">
        <is>
          <t>5. Refaites l'étape sur une feuille vierge sans modèle : c'est cette passe qui ancre.</t>
        </is>
      </c>
    </row>
    <row r="21">
      <c r="B21" s="3" t="inlineStr">
        <is>
          <t>Compatibilité : Excel 2016 et plus, Microsoft 365, Google Sheets, LibreOffice.</t>
        </is>
      </c>
    </row>
    <row r="22" ht="28" customHeight="1">
      <c r="B22" s="8" t="inlineStr">
        <is>
          <t>Conçu par Yoann Rizki, formateur référent DRF Formation, auteur de Maîtrisez Excel. Usage libre en interne, merci de ne pas republier.</t>
        </is>
      </c>
    </row>
  </sheetData>
  <mergeCells count="9">
    <mergeCell ref="B21:C21"/>
    <mergeCell ref="B16:C16"/>
    <mergeCell ref="B2:C2"/>
    <mergeCell ref="B15:C15"/>
    <mergeCell ref="B19:C19"/>
    <mergeCell ref="B22:C22"/>
    <mergeCell ref="B14:C14"/>
    <mergeCell ref="B17:C17"/>
    <mergeCell ref="B18:C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H80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4" customWidth="1" min="2" max="2"/>
    <col width="24" customWidth="1" min="3" max="3"/>
    <col width="16" customWidth="1" min="4" max="4"/>
    <col width="12" customWidth="1" min="5" max="5"/>
    <col width="16" customWidth="1" min="6" max="6"/>
    <col width="16" customWidth="1" min="7" max="7"/>
    <col width="16" customWidth="1" min="8" max="8"/>
    <col width="3" customWidth="1" min="9" max="9"/>
    <col width="44" customWidth="1" min="10" max="10"/>
  </cols>
  <sheetData>
    <row r="2" ht="24" customHeight="1">
      <c r="B2" s="9" t="inlineStr">
        <is>
          <t>Dates et échéances : suivi de dossiers et ancienneté du personnel</t>
        </is>
      </c>
    </row>
    <row r="3">
      <c r="B3" s="3" t="inlineStr">
        <is>
          <t>Cellules vertes : formules du corrigé. Cliquez dedans pour lire la formule.</t>
        </is>
      </c>
    </row>
    <row r="5" ht="46.5" customHeight="1">
      <c r="B5" s="4" t="inlineStr">
        <is>
          <t>Date de référence</t>
        </is>
      </c>
      <c r="C5" s="10" t="n">
        <v>46266</v>
      </c>
      <c r="D5" s="8" t="inlineStr">
        <is>
          <t>Toutes les étapes se calculent par rapport à cette date, pour que vos résultats restent comparables au corrigé. Dans un vrai fichier, remplacez-la par =AUJOURDHUI().</t>
        </is>
      </c>
    </row>
    <row r="7" ht="24" customHeight="1">
      <c r="B7" s="11" t="inlineStr">
        <is>
          <t>Tableau 1 · Dossiers reçus</t>
        </is>
      </c>
    </row>
    <row r="8" ht="30" customHeight="1">
      <c r="B8" s="12" t="inlineStr">
        <is>
          <t>N° dossier</t>
        </is>
      </c>
      <c r="C8" s="12" t="inlineStr">
        <is>
          <t>Client</t>
        </is>
      </c>
      <c r="D8" s="12" t="inlineStr">
        <is>
          <t>Date de réception</t>
        </is>
      </c>
      <c r="E8" s="12" t="inlineStr">
        <is>
          <t>Délai (jours)</t>
        </is>
      </c>
      <c r="F8" s="12" t="inlineStr">
        <is>
          <t>Date d'échéance</t>
        </is>
      </c>
      <c r="G8" s="12" t="inlineStr">
        <is>
          <t>Jours ouvrés restants</t>
        </is>
      </c>
      <c r="H8" s="12" t="inlineStr">
        <is>
          <t>Statut</t>
        </is>
      </c>
    </row>
    <row r="9">
      <c r="B9" s="13" t="inlineStr">
        <is>
          <t>D-2041</t>
        </is>
      </c>
      <c r="C9" s="13" t="inlineStr">
        <is>
          <t>Boulangerie Mimi</t>
        </is>
      </c>
      <c r="D9" s="14" t="n">
        <v>46237</v>
      </c>
      <c r="E9" s="15" t="n">
        <v>45</v>
      </c>
      <c r="F9" s="16">
        <f>D9+E9</f>
        <v/>
      </c>
      <c r="G9" s="17">
        <f>NETWORKDAYS($C$5,F9)</f>
        <v/>
      </c>
      <c r="H9" s="18">
        <f>IF(F9&lt;$C$5,"En retard","À traiter")</f>
        <v/>
      </c>
    </row>
    <row r="10">
      <c r="B10" s="13" t="inlineStr">
        <is>
          <t>D-2042</t>
        </is>
      </c>
      <c r="C10" s="13" t="inlineStr">
        <is>
          <t>Vignoble Lesparre</t>
        </is>
      </c>
      <c r="D10" s="14" t="n">
        <v>46237</v>
      </c>
      <c r="E10" s="15" t="n">
        <v>45</v>
      </c>
      <c r="F10" s="16">
        <f>D10+E10</f>
        <v/>
      </c>
      <c r="G10" s="17">
        <f>NETWORKDAYS($C$5,F10)</f>
        <v/>
      </c>
      <c r="H10" s="18">
        <f>IF(F10&lt;$C$5,"En retard","À traiter")</f>
        <v/>
      </c>
    </row>
    <row r="11">
      <c r="B11" s="13" t="inlineStr">
        <is>
          <t>D-2043</t>
        </is>
      </c>
      <c r="C11" s="13" t="inlineStr">
        <is>
          <t>Studio Arcachon</t>
        </is>
      </c>
      <c r="D11" s="14" t="n">
        <v>46221</v>
      </c>
      <c r="E11" s="15" t="n">
        <v>20</v>
      </c>
      <c r="F11" s="16">
        <f>D11+E11</f>
        <v/>
      </c>
      <c r="G11" s="17">
        <f>NETWORKDAYS($C$5,F11)</f>
        <v/>
      </c>
      <c r="H11" s="18">
        <f>IF(F11&lt;$C$5,"En retard","À traiter")</f>
        <v/>
      </c>
    </row>
    <row r="12">
      <c r="B12" s="13" t="inlineStr">
        <is>
          <t>D-2044</t>
        </is>
      </c>
      <c r="C12" s="13" t="inlineStr">
        <is>
          <t>Vignoble Lesparre</t>
        </is>
      </c>
      <c r="D12" s="14" t="n">
        <v>46239</v>
      </c>
      <c r="E12" s="15" t="n">
        <v>60</v>
      </c>
      <c r="F12" s="16">
        <f>D12+E12</f>
        <v/>
      </c>
      <c r="G12" s="17">
        <f>NETWORKDAYS($C$5,F12)</f>
        <v/>
      </c>
      <c r="H12" s="18">
        <f>IF(F12&lt;$C$5,"En retard","À traiter")</f>
        <v/>
      </c>
    </row>
    <row r="13">
      <c r="B13" s="13" t="inlineStr">
        <is>
          <t>D-2045</t>
        </is>
      </c>
      <c r="C13" s="13" t="inlineStr">
        <is>
          <t>SARL Ducos</t>
        </is>
      </c>
      <c r="D13" s="14" t="n">
        <v>46259</v>
      </c>
      <c r="E13" s="15" t="n">
        <v>20</v>
      </c>
      <c r="F13" s="16">
        <f>D13+E13</f>
        <v/>
      </c>
      <c r="G13" s="17">
        <f>NETWORKDAYS($C$5,F13)</f>
        <v/>
      </c>
      <c r="H13" s="18">
        <f>IF(F13&lt;$C$5,"En retard","À traiter")</f>
        <v/>
      </c>
    </row>
    <row r="14">
      <c r="B14" s="13" t="inlineStr">
        <is>
          <t>D-2046</t>
        </is>
      </c>
      <c r="C14" s="13" t="inlineStr">
        <is>
          <t>Cabinet Lartigue</t>
        </is>
      </c>
      <c r="D14" s="14" t="n">
        <v>46237</v>
      </c>
      <c r="E14" s="15" t="n">
        <v>30</v>
      </c>
      <c r="F14" s="16">
        <f>D14+E14</f>
        <v/>
      </c>
      <c r="G14" s="17">
        <f>NETWORKDAYS($C$5,F14)</f>
        <v/>
      </c>
      <c r="H14" s="18">
        <f>IF(F14&lt;$C$5,"En retard","À traiter")</f>
        <v/>
      </c>
    </row>
    <row r="15">
      <c r="B15" s="13" t="inlineStr">
        <is>
          <t>D-2047</t>
        </is>
      </c>
      <c r="C15" s="13" t="inlineStr">
        <is>
          <t>Mairie de Pessac</t>
        </is>
      </c>
      <c r="D15" s="14" t="n">
        <v>46214</v>
      </c>
      <c r="E15" s="15" t="n">
        <v>45</v>
      </c>
      <c r="F15" s="16">
        <f>D15+E15</f>
        <v/>
      </c>
      <c r="G15" s="17">
        <f>NETWORKDAYS($C$5,F15)</f>
        <v/>
      </c>
      <c r="H15" s="18">
        <f>IF(F15&lt;$C$5,"En retard","À traiter")</f>
        <v/>
      </c>
    </row>
    <row r="16">
      <c r="B16" s="13" t="inlineStr">
        <is>
          <t>D-2048</t>
        </is>
      </c>
      <c r="C16" s="13" t="inlineStr">
        <is>
          <t>Boulangerie Mimi</t>
        </is>
      </c>
      <c r="D16" s="14" t="n">
        <v>46247</v>
      </c>
      <c r="E16" s="15" t="n">
        <v>30</v>
      </c>
      <c r="F16" s="16">
        <f>D16+E16</f>
        <v/>
      </c>
      <c r="G16" s="17">
        <f>NETWORKDAYS($C$5,F16)</f>
        <v/>
      </c>
      <c r="H16" s="18">
        <f>IF(F16&lt;$C$5,"En retard","À traiter")</f>
        <v/>
      </c>
    </row>
    <row r="17">
      <c r="B17" s="13" t="inlineStr">
        <is>
          <t>D-2049</t>
        </is>
      </c>
      <c r="C17" s="13" t="inlineStr">
        <is>
          <t>Vignoble Lesparre</t>
        </is>
      </c>
      <c r="D17" s="14" t="n">
        <v>46250</v>
      </c>
      <c r="E17" s="15" t="n">
        <v>60</v>
      </c>
      <c r="F17" s="16">
        <f>D17+E17</f>
        <v/>
      </c>
      <c r="G17" s="17">
        <f>NETWORKDAYS($C$5,F17)</f>
        <v/>
      </c>
      <c r="H17" s="18">
        <f>IF(F17&lt;$C$5,"En retard","À traiter")</f>
        <v/>
      </c>
    </row>
    <row r="18">
      <c r="B18" s="13" t="inlineStr">
        <is>
          <t>D-2050</t>
        </is>
      </c>
      <c r="C18" s="13" t="inlineStr">
        <is>
          <t>Vignoble Lesparre</t>
        </is>
      </c>
      <c r="D18" s="14" t="n">
        <v>46250</v>
      </c>
      <c r="E18" s="15" t="n">
        <v>20</v>
      </c>
      <c r="F18" s="16">
        <f>D18+E18</f>
        <v/>
      </c>
      <c r="G18" s="17">
        <f>NETWORKDAYS($C$5,F18)</f>
        <v/>
      </c>
      <c r="H18" s="18">
        <f>IF(F18&lt;$C$5,"En retard","À traiter")</f>
        <v/>
      </c>
    </row>
    <row r="19">
      <c r="B19" s="13" t="inlineStr">
        <is>
          <t>D-2051</t>
        </is>
      </c>
      <c r="C19" s="13" t="inlineStr">
        <is>
          <t>SARL Ducos</t>
        </is>
      </c>
      <c r="D19" s="14" t="n">
        <v>46209</v>
      </c>
      <c r="E19" s="15" t="n">
        <v>45</v>
      </c>
      <c r="F19" s="16">
        <f>D19+E19</f>
        <v/>
      </c>
      <c r="G19" s="17">
        <f>NETWORKDAYS($C$5,F19)</f>
        <v/>
      </c>
      <c r="H19" s="18">
        <f>IF(F19&lt;$C$5,"En retard","À traiter")</f>
        <v/>
      </c>
    </row>
    <row r="20">
      <c r="B20" s="13" t="inlineStr">
        <is>
          <t>D-2052</t>
        </is>
      </c>
      <c r="C20" s="13" t="inlineStr">
        <is>
          <t>Association Cap Vert</t>
        </is>
      </c>
      <c r="D20" s="14" t="n">
        <v>46212</v>
      </c>
      <c r="E20" s="15" t="n">
        <v>15</v>
      </c>
      <c r="F20" s="16">
        <f>D20+E20</f>
        <v/>
      </c>
      <c r="G20" s="17">
        <f>NETWORKDAYS($C$5,F20)</f>
        <v/>
      </c>
      <c r="H20" s="18">
        <f>IF(F20&lt;$C$5,"En retard","À traiter")</f>
        <v/>
      </c>
    </row>
    <row r="21">
      <c r="B21" s="13" t="inlineStr">
        <is>
          <t>D-2053</t>
        </is>
      </c>
      <c r="C21" s="13" t="inlineStr">
        <is>
          <t>Mairie de Pessac</t>
        </is>
      </c>
      <c r="D21" s="14" t="n">
        <v>46224</v>
      </c>
      <c r="E21" s="15" t="n">
        <v>45</v>
      </c>
      <c r="F21" s="16">
        <f>D21+E21</f>
        <v/>
      </c>
      <c r="G21" s="17">
        <f>NETWORKDAYS($C$5,F21)</f>
        <v/>
      </c>
      <c r="H21" s="18">
        <f>IF(F21&lt;$C$5,"En retard","À traiter")</f>
        <v/>
      </c>
    </row>
    <row r="22">
      <c r="B22" s="13" t="inlineStr">
        <is>
          <t>D-2054</t>
        </is>
      </c>
      <c r="C22" s="13" t="inlineStr">
        <is>
          <t>Clinique du Parc</t>
        </is>
      </c>
      <c r="D22" s="14" t="n">
        <v>46258</v>
      </c>
      <c r="E22" s="15" t="n">
        <v>30</v>
      </c>
      <c r="F22" s="16">
        <f>D22+E22</f>
        <v/>
      </c>
      <c r="G22" s="17">
        <f>NETWORKDAYS($C$5,F22)</f>
        <v/>
      </c>
      <c r="H22" s="18">
        <f>IF(F22&lt;$C$5,"En retard","À traiter")</f>
        <v/>
      </c>
    </row>
    <row r="23">
      <c r="B23" s="13" t="inlineStr">
        <is>
          <t>D-2055</t>
        </is>
      </c>
      <c r="C23" s="13" t="inlineStr">
        <is>
          <t>Association Cap Vert</t>
        </is>
      </c>
      <c r="D23" s="14" t="n">
        <v>46237</v>
      </c>
      <c r="E23" s="15" t="n">
        <v>45</v>
      </c>
      <c r="F23" s="16">
        <f>D23+E23</f>
        <v/>
      </c>
      <c r="G23" s="17">
        <f>NETWORKDAYS($C$5,F23)</f>
        <v/>
      </c>
      <c r="H23" s="18">
        <f>IF(F23&lt;$C$5,"En retard","À traiter")</f>
        <v/>
      </c>
    </row>
    <row r="24">
      <c r="B24" s="13" t="inlineStr">
        <is>
          <t>D-2056</t>
        </is>
      </c>
      <c r="C24" s="13" t="inlineStr">
        <is>
          <t>Bâtiment Roussel</t>
        </is>
      </c>
      <c r="D24" s="14" t="n">
        <v>46242</v>
      </c>
      <c r="E24" s="15" t="n">
        <v>20</v>
      </c>
      <c r="F24" s="16">
        <f>D24+E24</f>
        <v/>
      </c>
      <c r="G24" s="17">
        <f>NETWORKDAYS($C$5,F24)</f>
        <v/>
      </c>
      <c r="H24" s="18">
        <f>IF(F24&lt;$C$5,"En retard","À traiter")</f>
        <v/>
      </c>
    </row>
    <row r="25">
      <c r="B25" s="13" t="inlineStr">
        <is>
          <t>D-2057</t>
        </is>
      </c>
      <c r="C25" s="13" t="inlineStr">
        <is>
          <t>SARL Ducos</t>
        </is>
      </c>
      <c r="D25" s="14" t="n">
        <v>46240</v>
      </c>
      <c r="E25" s="15" t="n">
        <v>15</v>
      </c>
      <c r="F25" s="16">
        <f>D25+E25</f>
        <v/>
      </c>
      <c r="G25" s="17">
        <f>NETWORKDAYS($C$5,F25)</f>
        <v/>
      </c>
      <c r="H25" s="18">
        <f>IF(F25&lt;$C$5,"En retard","À traiter")</f>
        <v/>
      </c>
    </row>
    <row r="26">
      <c r="B26" s="13" t="inlineStr">
        <is>
          <t>D-2058</t>
        </is>
      </c>
      <c r="C26" s="13" t="inlineStr">
        <is>
          <t>Bâtiment Roussel</t>
        </is>
      </c>
      <c r="D26" s="14" t="n">
        <v>46238</v>
      </c>
      <c r="E26" s="15" t="n">
        <v>60</v>
      </c>
      <c r="F26" s="16">
        <f>D26+E26</f>
        <v/>
      </c>
      <c r="G26" s="17">
        <f>NETWORKDAYS($C$5,F26)</f>
        <v/>
      </c>
      <c r="H26" s="18">
        <f>IF(F26&lt;$C$5,"En retard","À traiter")</f>
        <v/>
      </c>
    </row>
    <row r="27">
      <c r="B27" s="13" t="inlineStr">
        <is>
          <t>D-2059</t>
        </is>
      </c>
      <c r="C27" s="13" t="inlineStr">
        <is>
          <t>SARL Ducos</t>
        </is>
      </c>
      <c r="D27" s="14" t="n">
        <v>46235</v>
      </c>
      <c r="E27" s="15" t="n">
        <v>45</v>
      </c>
      <c r="F27" s="16">
        <f>D27+E27</f>
        <v/>
      </c>
      <c r="G27" s="17">
        <f>NETWORKDAYS($C$5,F27)</f>
        <v/>
      </c>
      <c r="H27" s="18">
        <f>IF(F27&lt;$C$5,"En retard","À traiter")</f>
        <v/>
      </c>
    </row>
    <row r="28">
      <c r="B28" s="13" t="inlineStr">
        <is>
          <t>D-2060</t>
        </is>
      </c>
      <c r="C28" s="13" t="inlineStr">
        <is>
          <t>Clinique du Parc</t>
        </is>
      </c>
      <c r="D28" s="14" t="n">
        <v>46254</v>
      </c>
      <c r="E28" s="15" t="n">
        <v>30</v>
      </c>
      <c r="F28" s="16">
        <f>D28+E28</f>
        <v/>
      </c>
      <c r="G28" s="17">
        <f>NETWORKDAYS($C$5,F28)</f>
        <v/>
      </c>
      <c r="H28" s="18">
        <f>IF(F28&lt;$C$5,"En retard","À traiter")</f>
        <v/>
      </c>
    </row>
    <row r="30">
      <c r="B30" s="19" t="inlineStr">
        <is>
          <t>Nombre de dossiers en retard</t>
        </is>
      </c>
      <c r="F30" s="17">
        <f>COUNTIF(H9:H28,"En retard")</f>
        <v/>
      </c>
    </row>
    <row r="33" ht="24" customHeight="1">
      <c r="B33" s="11" t="inlineStr">
        <is>
          <t>Tableau 2 · Personnel</t>
        </is>
      </c>
    </row>
    <row r="34" ht="30" customHeight="1">
      <c r="B34" s="12" t="inlineStr">
        <is>
          <t>Salarié</t>
        </is>
      </c>
      <c r="C34" s="12" t="inlineStr">
        <is>
          <t>Poste</t>
        </is>
      </c>
      <c r="D34" s="12" t="inlineStr">
        <is>
          <t>Date d'entrée</t>
        </is>
      </c>
      <c r="E34" s="12" t="inlineStr">
        <is>
          <t>Date de naissance</t>
        </is>
      </c>
      <c r="F34" s="12" t="inlineStr">
        <is>
          <t>Ancienneté (ans)</t>
        </is>
      </c>
      <c r="G34" s="12" t="inlineStr">
        <is>
          <t>Âge</t>
        </is>
      </c>
      <c r="H34" s="12" t="inlineStr">
        <is>
          <t>Fin période d'essai</t>
        </is>
      </c>
    </row>
    <row r="35">
      <c r="B35" s="13" t="inlineStr">
        <is>
          <t>Martin</t>
        </is>
      </c>
      <c r="C35" s="13" t="inlineStr">
        <is>
          <t>Technicien</t>
        </is>
      </c>
      <c r="D35" s="14" t="n">
        <v>45399</v>
      </c>
      <c r="E35" s="14" t="n">
        <v>30319</v>
      </c>
      <c r="F35" s="17">
        <f>DATEDIF(D35,$C$5,"y")</f>
        <v/>
      </c>
      <c r="G35" s="17">
        <f>DATEDIF(E35,$C$5,"y")</f>
        <v/>
      </c>
      <c r="H35" s="16">
        <f>EDATE(D35,3)</f>
        <v/>
      </c>
    </row>
    <row r="36">
      <c r="B36" s="13" t="inlineStr">
        <is>
          <t>Dubois</t>
        </is>
      </c>
      <c r="C36" s="13" t="inlineStr">
        <is>
          <t>Assistant admin</t>
        </is>
      </c>
      <c r="D36" s="14" t="n">
        <v>45335</v>
      </c>
      <c r="E36" s="14" t="n">
        <v>26066</v>
      </c>
      <c r="F36" s="17">
        <f>DATEDIF(D36,$C$5,"y")</f>
        <v/>
      </c>
      <c r="G36" s="17">
        <f>DATEDIF(E36,$C$5,"y")</f>
        <v/>
      </c>
      <c r="H36" s="16">
        <f>EDATE(D36,3)</f>
        <v/>
      </c>
    </row>
    <row r="37">
      <c r="B37" s="13" t="inlineStr">
        <is>
          <t>Nguyen</t>
        </is>
      </c>
      <c r="C37" s="13" t="inlineStr">
        <is>
          <t>Chargé RH</t>
        </is>
      </c>
      <c r="D37" s="14" t="n">
        <v>41214</v>
      </c>
      <c r="E37" s="14" t="n">
        <v>28582</v>
      </c>
      <c r="F37" s="17">
        <f>DATEDIF(D37,$C$5,"y")</f>
        <v/>
      </c>
      <c r="G37" s="17">
        <f>DATEDIF(E37,$C$5,"y")</f>
        <v/>
      </c>
      <c r="H37" s="16">
        <f>EDATE(D37,3)</f>
        <v/>
      </c>
    </row>
    <row r="38">
      <c r="B38" s="13" t="inlineStr">
        <is>
          <t>Morel</t>
        </is>
      </c>
      <c r="C38" s="13" t="inlineStr">
        <is>
          <t>Comptable</t>
        </is>
      </c>
      <c r="D38" s="14" t="n">
        <v>43447</v>
      </c>
      <c r="E38" s="14" t="n">
        <v>33288</v>
      </c>
      <c r="F38" s="17">
        <f>DATEDIF(D38,$C$5,"y")</f>
        <v/>
      </c>
      <c r="G38" s="17">
        <f>DATEDIF(E38,$C$5,"y")</f>
        <v/>
      </c>
      <c r="H38" s="16">
        <f>EDATE(D38,3)</f>
        <v/>
      </c>
    </row>
    <row r="39">
      <c r="B39" s="13" t="inlineStr">
        <is>
          <t>Baptista</t>
        </is>
      </c>
      <c r="C39" s="13" t="inlineStr">
        <is>
          <t>Commercial</t>
        </is>
      </c>
      <c r="D39" s="14" t="n">
        <v>45605</v>
      </c>
      <c r="E39" s="14" t="n">
        <v>31453</v>
      </c>
      <c r="F39" s="17">
        <f>DATEDIF(D39,$C$5,"y")</f>
        <v/>
      </c>
      <c r="G39" s="17">
        <f>DATEDIF(E39,$C$5,"y")</f>
        <v/>
      </c>
      <c r="H39" s="16">
        <f>EDATE(D39,3)</f>
        <v/>
      </c>
    </row>
    <row r="40">
      <c r="B40" s="13" t="inlineStr">
        <is>
          <t>Georget</t>
        </is>
      </c>
      <c r="C40" s="13" t="inlineStr">
        <is>
          <t>Assistant admin</t>
        </is>
      </c>
      <c r="D40" s="14" t="n">
        <v>41115</v>
      </c>
      <c r="E40" s="14" t="n">
        <v>26366</v>
      </c>
      <c r="F40" s="17">
        <f>DATEDIF(D40,$C$5,"y")</f>
        <v/>
      </c>
      <c r="G40" s="17">
        <f>DATEDIF(E40,$C$5,"y")</f>
        <v/>
      </c>
      <c r="H40" s="16">
        <f>EDATE(D40,3)</f>
        <v/>
      </c>
    </row>
    <row r="41">
      <c r="B41" s="13" t="inlineStr">
        <is>
          <t>Lemaire</t>
        </is>
      </c>
      <c r="C41" s="13" t="inlineStr">
        <is>
          <t>Technicien</t>
        </is>
      </c>
      <c r="D41" s="14" t="n">
        <v>40923</v>
      </c>
      <c r="E41" s="14" t="n">
        <v>32954</v>
      </c>
      <c r="F41" s="17">
        <f>DATEDIF(D41,$C$5,"y")</f>
        <v/>
      </c>
      <c r="G41" s="17">
        <f>DATEDIF(E41,$C$5,"y")</f>
        <v/>
      </c>
      <c r="H41" s="16">
        <f>EDATE(D41,3)</f>
        <v/>
      </c>
    </row>
    <row r="42">
      <c r="B42" s="13" t="inlineStr">
        <is>
          <t>Fall</t>
        </is>
      </c>
      <c r="C42" s="13" t="inlineStr">
        <is>
          <t>Comptable</t>
        </is>
      </c>
      <c r="D42" s="14" t="n">
        <v>42233</v>
      </c>
      <c r="E42" s="14" t="n">
        <v>28484</v>
      </c>
      <c r="F42" s="17">
        <f>DATEDIF(D42,$C$5,"y")</f>
        <v/>
      </c>
      <c r="G42" s="17">
        <f>DATEDIF(E42,$C$5,"y")</f>
        <v/>
      </c>
      <c r="H42" s="16">
        <f>EDATE(D42,3)</f>
        <v/>
      </c>
    </row>
    <row r="43">
      <c r="B43" s="13" t="inlineStr">
        <is>
          <t>Rossi</t>
        </is>
      </c>
      <c r="C43" s="13" t="inlineStr">
        <is>
          <t>Comptable</t>
        </is>
      </c>
      <c r="D43" s="14" t="n">
        <v>43417</v>
      </c>
      <c r="E43" s="14" t="n">
        <v>26494</v>
      </c>
      <c r="F43" s="17">
        <f>DATEDIF(D43,$C$5,"y")</f>
        <v/>
      </c>
      <c r="G43" s="17">
        <f>DATEDIF(E43,$C$5,"y")</f>
        <v/>
      </c>
      <c r="H43" s="16">
        <f>EDATE(D43,3)</f>
        <v/>
      </c>
    </row>
    <row r="44">
      <c r="B44" s="13" t="inlineStr">
        <is>
          <t>Petit</t>
        </is>
      </c>
      <c r="C44" s="13" t="inlineStr">
        <is>
          <t>Comptable</t>
        </is>
      </c>
      <c r="D44" s="14" t="n">
        <v>41057</v>
      </c>
      <c r="E44" s="14" t="n">
        <v>30688</v>
      </c>
      <c r="F44" s="17">
        <f>DATEDIF(D44,$C$5,"y")</f>
        <v/>
      </c>
      <c r="G44" s="17">
        <f>DATEDIF(E44,$C$5,"y")</f>
        <v/>
      </c>
      <c r="H44" s="16">
        <f>EDATE(D44,3)</f>
        <v/>
      </c>
    </row>
    <row r="45">
      <c r="B45" s="13" t="inlineStr">
        <is>
          <t>Ibarra</t>
        </is>
      </c>
      <c r="C45" s="13" t="inlineStr">
        <is>
          <t>Comptable</t>
        </is>
      </c>
      <c r="D45" s="14" t="n">
        <v>43394</v>
      </c>
      <c r="E45" s="14" t="n">
        <v>25938</v>
      </c>
      <c r="F45" s="17">
        <f>DATEDIF(D45,$C$5,"y")</f>
        <v/>
      </c>
      <c r="G45" s="17">
        <f>DATEDIF(E45,$C$5,"y")</f>
        <v/>
      </c>
      <c r="H45" s="16">
        <f>EDATE(D45,3)</f>
        <v/>
      </c>
    </row>
    <row r="46">
      <c r="B46" s="13" t="inlineStr">
        <is>
          <t>Tessier</t>
        </is>
      </c>
      <c r="C46" s="13" t="inlineStr">
        <is>
          <t>Assistant admin</t>
        </is>
      </c>
      <c r="D46" s="14" t="n">
        <v>43586</v>
      </c>
      <c r="E46" s="14" t="n">
        <v>31545</v>
      </c>
      <c r="F46" s="17">
        <f>DATEDIF(D46,$C$5,"y")</f>
        <v/>
      </c>
      <c r="G46" s="17">
        <f>DATEDIF(E46,$C$5,"y")</f>
        <v/>
      </c>
      <c r="H46" s="16">
        <f>EDATE(D46,3)</f>
        <v/>
      </c>
    </row>
    <row r="48">
      <c r="B48" s="19" t="inlineStr">
        <is>
          <t>Ancienneté moyenne (ans)</t>
        </is>
      </c>
      <c r="F48" s="20">
        <f>AVERAGE(F35:F46)</f>
        <v/>
      </c>
    </row>
    <row r="49">
      <c r="B49" s="19" t="inlineStr">
        <is>
          <t>Jour de la semaine de la date de référence</t>
        </is>
      </c>
      <c r="F49" s="18">
        <f>CHOOSE(WEEKDAY($C$5,2),"Lundi","Mardi","Mercredi","Jeudi","Vendredi","Samedi","Dimanche")</f>
        <v/>
      </c>
    </row>
    <row r="52" ht="24" customHeight="1">
      <c r="B52" s="21" t="inlineStr">
        <is>
          <t>Consignes</t>
        </is>
      </c>
    </row>
    <row r="54" ht="24" customHeight="1">
      <c r="B54" s="6" t="inlineStr">
        <is>
          <t>Étape 1 · Calculer la date d'échéance</t>
        </is>
      </c>
    </row>
    <row r="55" ht="33" customHeight="1">
      <c r="B55" s="22" t="inlineStr">
        <is>
          <t>Consigne</t>
        </is>
      </c>
      <c r="C55" s="5" t="inlineStr">
        <is>
          <t>Dans la colonne Date d'échéance (F9 à F28), ajoutez le délai en jours à la date de réception. Une date est un nombre : on peut lui additionner des jours.</t>
        </is>
      </c>
    </row>
    <row r="56" ht="33" customHeight="1">
      <c r="B56" s="22" t="inlineStr">
        <is>
          <t>Chemin</t>
        </is>
      </c>
      <c r="C56" s="5" t="inlineStr">
        <is>
          <t>En F9, saisissez =D9+E9 puis Entrée → double-cliquez sur la poignée de recopie → Accueil → Nombre → Date courte si le résultat s'affiche en nombre</t>
        </is>
      </c>
    </row>
    <row r="57" ht="19.5" customHeight="1">
      <c r="B57" s="22" t="inlineStr">
        <is>
          <t>Résultat attendu</t>
        </is>
      </c>
      <c r="C57" s="5" t="inlineStr">
        <is>
          <t>D-2041 : réception du 03/08/2026 + 45 jours donne le 17/09/2026.</t>
        </is>
      </c>
    </row>
    <row r="59" ht="24" customHeight="1">
      <c r="B59" s="6" t="inlineStr">
        <is>
          <t>Étape 2 · Compter les jours ouvrés restants</t>
        </is>
      </c>
    </row>
    <row r="60" ht="33" customHeight="1">
      <c r="B60" s="22" t="inlineStr">
        <is>
          <t>Consigne</t>
        </is>
      </c>
      <c r="C60" s="5" t="inlineStr">
        <is>
          <t>Dans la colonne Jours ouvrés restants, calculez le nombre de jours ouvrés (lundi à vendredi) entre la date de référence et l'échéance. Un résultat négatif signifie que l'échéance est passée.</t>
        </is>
      </c>
    </row>
    <row r="61" ht="33" customHeight="1">
      <c r="B61" s="22" t="inlineStr">
        <is>
          <t>Chemin</t>
        </is>
      </c>
      <c r="C61" s="5" t="inlineStr">
        <is>
          <t>En G9, saisissez =NB.JOURS.OUVRES($C$5;F9) → recopiez vers le bas. Le $ fige la date de référence pendant la recopie (touche F4).</t>
        </is>
      </c>
    </row>
    <row r="62" ht="19.5" customHeight="1">
      <c r="B62" s="22" t="inlineStr">
        <is>
          <t>Résultat attendu</t>
        </is>
      </c>
      <c r="C62" s="5" t="inlineStr">
        <is>
          <t>Les dossiers dont l'échéance est antérieure au 01/09/2026 affichent un nombre négatif.</t>
        </is>
      </c>
    </row>
    <row r="64" ht="24" customHeight="1">
      <c r="B64" s="6" t="inlineStr">
        <is>
          <t>Étape 3 · Afficher un statut automatique</t>
        </is>
      </c>
    </row>
    <row r="65" ht="33" customHeight="1">
      <c r="B65" s="22" t="inlineStr">
        <is>
          <t>Consigne</t>
        </is>
      </c>
      <c r="C65" s="5" t="inlineStr">
        <is>
          <t>Dans la colonne Statut, affichez « En retard » si l'échéance est antérieure à la date de référence, sinon « À traiter ». Puis comptez les dossiers en retard en F30.</t>
        </is>
      </c>
    </row>
    <row r="66" ht="33" customHeight="1">
      <c r="B66" s="22" t="inlineStr">
        <is>
          <t>Chemin</t>
        </is>
      </c>
      <c r="C66" s="5" t="inlineStr">
        <is>
          <t>En H9, saisissez =SI(F9&lt;$C$5;"En retard";"À traiter") → recopiez. En F30, saisissez =NB.SI(H9:H28;"En retard")</t>
        </is>
      </c>
    </row>
    <row r="67" ht="19.5" customHeight="1">
      <c r="B67" s="22" t="inlineStr">
        <is>
          <t>Résultat attendu</t>
        </is>
      </c>
      <c r="C67" s="5" t="inlineStr">
        <is>
          <t>Le nombre de dossiers en retard doit être égal au nombre de lignes négatives de la colonne G.</t>
        </is>
      </c>
    </row>
    <row r="69" ht="24" customHeight="1">
      <c r="B69" s="6" t="inlineStr">
        <is>
          <t>Étape 4 · Calculer une ancienneté et un âge en années révolues</t>
        </is>
      </c>
    </row>
    <row r="70" ht="33" customHeight="1">
      <c r="B70" s="22" t="inlineStr">
        <is>
          <t>Consigne</t>
        </is>
      </c>
      <c r="C70" s="5" t="inlineStr">
        <is>
          <t>Dans le tableau Personnel, calculez l'ancienneté (F35 à F46) et l'âge (G35 à G46) en années entières à la date de référence, puis l'ancienneté moyenne.</t>
        </is>
      </c>
    </row>
    <row r="71" ht="33" customHeight="1">
      <c r="B71" s="22" t="inlineStr">
        <is>
          <t>Chemin</t>
        </is>
      </c>
      <c r="C71" s="5" t="inlineStr">
        <is>
          <t>En F35, saisissez =DATEDIF(D35;$C$5;"y") → recopiez. Même logique en G avec la date de naissance. DATEDIF n'apparaît pas dans l'assistant de fonctions, c'est normal : tapez-la à la main.</t>
        </is>
      </c>
    </row>
    <row r="72" ht="33" customHeight="1">
      <c r="B72" s="22" t="inlineStr">
        <is>
          <t>Résultat attendu</t>
        </is>
      </c>
      <c r="C72" s="5" t="inlineStr">
        <is>
          <t>Martin, entré le 17/04/2024 : 2 ans d'ancienneté révolue au 01/09/2026 (DATEDIF ne renvoie jamais de décimale).</t>
        </is>
      </c>
    </row>
    <row r="74" ht="24" customHeight="1">
      <c r="B74" s="6" t="inlineStr">
        <is>
          <t>Étape 5 · Décaler une date de 3 mois et lire le jour de la semaine</t>
        </is>
      </c>
    </row>
    <row r="75" ht="33" customHeight="1">
      <c r="B75" s="22" t="inlineStr">
        <is>
          <t>Consigne</t>
        </is>
      </c>
      <c r="C75" s="5" t="inlineStr">
        <is>
          <t>Calculez la fin de la période d'essai (3 mois après l'entrée) dans la colonne H, puis affichez en toutes lettres le jour de la semaine de la date de référence.</t>
        </is>
      </c>
    </row>
    <row r="76" ht="33" customHeight="1">
      <c r="B76" s="22" t="inlineStr">
        <is>
          <t>Chemin</t>
        </is>
      </c>
      <c r="C76" s="5" t="inlineStr">
        <is>
          <t>En H35, saisissez =MOIS.DECALER(D35;3) → Format Date courte → recopiez. Pour le jour : =CHOISIR(JOURSEM($C$5;2);"Lundi";"Mardi";"Mercredi";"Jeudi";"Vendredi";"Samedi";"Dimanche")</t>
        </is>
      </c>
    </row>
    <row r="77" ht="33" customHeight="1">
      <c r="B77" s="22" t="inlineStr">
        <is>
          <t>Résultat attendu</t>
        </is>
      </c>
      <c r="C77" s="5" t="inlineStr">
        <is>
          <t>Le 01/09/2026 est un mardi. MOIS.DECALER conserve le jour du mois quand il existe (le 31 janvier + 1 mois donne le 28 février).</t>
        </is>
      </c>
    </row>
    <row r="79" ht="24" customHeight="1">
      <c r="B79" s="23" t="inlineStr">
        <is>
          <t>Pour aller plus loin</t>
        </is>
      </c>
    </row>
    <row r="80" ht="33" customHeight="1">
      <c r="B80" s="5" t="inlineStr">
        <is>
          <t>Remplacez la date de référence par =AUJOURDHUI() : le tableau se met à jour à chaque ouverture. Ajoutez ensuite une mise en forme conditionnelle sur la colonne Statut pour colorer les retards en rouge.</t>
        </is>
      </c>
    </row>
  </sheetData>
  <mergeCells count="31">
    <mergeCell ref="C65:H65"/>
    <mergeCell ref="B49:E49"/>
    <mergeCell ref="C55:H55"/>
    <mergeCell ref="B74:H74"/>
    <mergeCell ref="B30:E30"/>
    <mergeCell ref="C75:H75"/>
    <mergeCell ref="B64:H64"/>
    <mergeCell ref="B33:H33"/>
    <mergeCell ref="C56:H56"/>
    <mergeCell ref="B80:H80"/>
    <mergeCell ref="C71:H71"/>
    <mergeCell ref="C60:H60"/>
    <mergeCell ref="B79:H79"/>
    <mergeCell ref="C76:H76"/>
    <mergeCell ref="C70:H70"/>
    <mergeCell ref="C61:H61"/>
    <mergeCell ref="B54:H54"/>
    <mergeCell ref="B7:H7"/>
    <mergeCell ref="B59:H59"/>
    <mergeCell ref="B3:H3"/>
    <mergeCell ref="C72:H72"/>
    <mergeCell ref="C67:H67"/>
    <mergeCell ref="C57:H57"/>
    <mergeCell ref="C66:H66"/>
    <mergeCell ref="B52:H52"/>
    <mergeCell ref="B48:E48"/>
    <mergeCell ref="B2:H2"/>
    <mergeCell ref="C77:H77"/>
    <mergeCell ref="C62:H62"/>
    <mergeCell ref="B69:H69"/>
    <mergeCell ref="D5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2026-09-08T07:32:28Z</dcterms:created>
  <dcterms:modified xmlns:dcterms="http://purl.org/dc/terms/" xmlns:xsi="http://www.w3.org/2001/XMLSchema-instance" xsi:type="dcterms:W3CDTF">2026-09-08T07:32:28Z</dcterms:modified>
</cp:coreProperties>
</file>